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promogen" sheetId="1" r:id="rId1"/>
    <sheet name="promou10" sheetId="2" r:id="rId2"/>
    <sheet name="Foglio2" sheetId="3" r:id="rId3"/>
    <sheet name="Foglio3" sheetId="4" r:id="rId4"/>
  </sheets>
  <definedNames>
    <definedName name="_xlnm.Print_Area" localSheetId="0">'promogen'!$A$1:$V$36</definedName>
    <definedName name="_xlnm.Print_Area" localSheetId="1">'promou10'!$A$1:$V$36</definedName>
  </definedNames>
  <calcPr fullCalcOnLoad="1"/>
</workbook>
</file>

<file path=xl/sharedStrings.xml><?xml version="1.0" encoding="utf-8"?>
<sst xmlns="http://schemas.openxmlformats.org/spreadsheetml/2006/main" count="87" uniqueCount="44">
  <si>
    <t>J</t>
  </si>
  <si>
    <t>premi ctrl+y per ordinare la classifica</t>
  </si>
  <si>
    <t>torneo di tennistavolo</t>
  </si>
  <si>
    <t>GIRONE</t>
  </si>
  <si>
    <t>Z</t>
  </si>
  <si>
    <t>NOME</t>
  </si>
  <si>
    <t>tps</t>
  </si>
  <si>
    <t>tpf</t>
  </si>
  <si>
    <t>sets giocati</t>
  </si>
  <si>
    <t>sv</t>
  </si>
  <si>
    <t>sp</t>
  </si>
  <si>
    <t>a</t>
  </si>
  <si>
    <t>b</t>
  </si>
  <si>
    <t>c</t>
  </si>
  <si>
    <t>d</t>
  </si>
  <si>
    <t>e</t>
  </si>
  <si>
    <t>punti</t>
  </si>
  <si>
    <t>ds</t>
  </si>
  <si>
    <t>dp</t>
  </si>
  <si>
    <t>A</t>
  </si>
  <si>
    <t>F6</t>
  </si>
  <si>
    <t>partita</t>
  </si>
  <si>
    <t>g1</t>
  </si>
  <si>
    <t>g2</t>
  </si>
  <si>
    <t>P1</t>
  </si>
  <si>
    <t>P2</t>
  </si>
  <si>
    <t>t1</t>
  </si>
  <si>
    <t>t2</t>
  </si>
  <si>
    <t>sets</t>
  </si>
  <si>
    <t>win</t>
  </si>
  <si>
    <t>-</t>
  </si>
  <si>
    <t>Bat</t>
  </si>
  <si>
    <t>Rus</t>
  </si>
  <si>
    <t>U10</t>
  </si>
  <si>
    <t>PROP_U10M</t>
  </si>
  <si>
    <t>PROP_U10F</t>
  </si>
  <si>
    <t>Cavallaro Michelle</t>
  </si>
  <si>
    <t>Costanzo Noemi</t>
  </si>
  <si>
    <t>Giuffrida Angela Rosanna</t>
  </si>
  <si>
    <t>Cavallaro Salvatore</t>
  </si>
  <si>
    <t>Russo Michele</t>
  </si>
  <si>
    <t>Leonardi Alfio</t>
  </si>
  <si>
    <t>Leonardi Lorenzo</t>
  </si>
  <si>
    <t>F%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</si>
</sst>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left"/>
    </xf>
    <xf numFmtId="0" fontId="2" fillId="0" borderId="0" xfId="15" applyFont="1" applyAlignment="1">
      <alignment/>
    </xf>
    <xf numFmtId="164" fontId="0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 quotePrefix="1">
      <alignment/>
    </xf>
    <xf numFmtId="0" fontId="4" fillId="0" borderId="1" xfId="15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1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15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75" zoomScaleSheetLayoutView="75" workbookViewId="0" topLeftCell="A1">
      <selection activeCell="D7" sqref="D7"/>
    </sheetView>
  </sheetViews>
  <sheetFormatPr defaultColWidth="9.140625" defaultRowHeight="12.75"/>
  <cols>
    <col min="1" max="1" width="4.00390625" style="1" customWidth="1"/>
    <col min="2" max="2" width="3.00390625" style="1" customWidth="1"/>
    <col min="3" max="3" width="3.421875" style="1" customWidth="1"/>
    <col min="4" max="4" width="26.28125" style="6" customWidth="1"/>
    <col min="5" max="5" width="22.00390625" style="1" customWidth="1"/>
    <col min="6" max="6" width="3.7109375" style="4" customWidth="1"/>
    <col min="7" max="7" width="23.28125" style="1" customWidth="1"/>
    <col min="8" max="8" width="3.7109375" style="1" customWidth="1"/>
    <col min="9" max="9" width="3.8515625" style="4" customWidth="1"/>
    <col min="10" max="10" width="3.7109375" style="1" customWidth="1"/>
    <col min="11" max="11" width="2.8515625" style="1" customWidth="1"/>
    <col min="12" max="19" width="3.7109375" style="1" customWidth="1"/>
    <col min="20" max="20" width="4.140625" style="1" customWidth="1"/>
    <col min="21" max="22" width="3.7109375" style="1" customWidth="1"/>
    <col min="23" max="23" width="5.421875" style="1" customWidth="1"/>
    <col min="24" max="16384" width="9.140625" style="1" customWidth="1"/>
  </cols>
  <sheetData>
    <row r="1" spans="2:14" ht="16.5" customHeight="1">
      <c r="B1" s="2" t="s">
        <v>0</v>
      </c>
      <c r="C1" s="3"/>
      <c r="D1" s="3"/>
      <c r="E1" s="3" t="s">
        <v>35</v>
      </c>
      <c r="N1" s="1" t="s">
        <v>1</v>
      </c>
    </row>
    <row r="2" spans="2:8" ht="12.75">
      <c r="B2" s="5"/>
      <c r="D2" s="6" t="s">
        <v>2</v>
      </c>
      <c r="F2" s="7"/>
      <c r="G2" s="6" t="s">
        <v>3</v>
      </c>
      <c r="H2" s="4" t="s">
        <v>4</v>
      </c>
    </row>
    <row r="3" spans="2:20" ht="12.75">
      <c r="B3" s="5"/>
      <c r="C3" s="1" t="s">
        <v>5</v>
      </c>
      <c r="E3" s="8" t="s">
        <v>6</v>
      </c>
      <c r="F3" s="9" t="s">
        <v>7</v>
      </c>
      <c r="G3" s="1" t="s">
        <v>8</v>
      </c>
      <c r="H3" s="1" t="s">
        <v>9</v>
      </c>
      <c r="I3" s="4" t="s">
        <v>10</v>
      </c>
      <c r="K3" s="10" t="s">
        <v>11</v>
      </c>
      <c r="L3" s="11" t="s">
        <v>12</v>
      </c>
      <c r="M3" s="1" t="s">
        <v>13</v>
      </c>
      <c r="N3" s="1" t="s">
        <v>14</v>
      </c>
      <c r="O3" s="1" t="s">
        <v>15</v>
      </c>
      <c r="Q3" s="1" t="s">
        <v>16</v>
      </c>
      <c r="S3" s="1" t="s">
        <v>17</v>
      </c>
      <c r="T3" s="1" t="s">
        <v>18</v>
      </c>
    </row>
    <row r="4" spans="1:20" ht="18" customHeight="1">
      <c r="A4" s="1" t="s">
        <v>19</v>
      </c>
      <c r="B4" s="5">
        <f aca="true" t="shared" si="0" ref="B4:B9">1+B3</f>
        <v>1</v>
      </c>
      <c r="C4" s="12" t="str">
        <f aca="true" t="shared" si="1" ref="C4:C9">D4</f>
        <v>Costanzo Noemi</v>
      </c>
      <c r="D4" s="13" t="s">
        <v>37</v>
      </c>
      <c r="E4" s="14" t="e">
        <f>R13+S16+S17+S20+R25</f>
        <v>#VALUE!</v>
      </c>
      <c r="F4" s="15">
        <f>R14+R15+R16+R20+S25</f>
        <v>0</v>
      </c>
      <c r="G4" s="16">
        <f aca="true" t="shared" si="2" ref="G4:G9">H4+I4</f>
        <v>0</v>
      </c>
      <c r="H4" s="17">
        <f>T14+T15+T16+T20+U25</f>
        <v>0</v>
      </c>
      <c r="I4" s="18">
        <f>U14+U15+U16+U20+T25</f>
        <v>0</v>
      </c>
      <c r="J4" s="19"/>
      <c r="K4" s="18">
        <f>IF(W14=1,2,0)</f>
        <v>0</v>
      </c>
      <c r="L4" s="18">
        <f>IF(W15=1,2,0)</f>
        <v>0</v>
      </c>
      <c r="M4" s="18">
        <f>IF(W16=1,2,0)</f>
        <v>0</v>
      </c>
      <c r="N4" s="14">
        <f>IF(W20=1,2,0)</f>
        <v>0</v>
      </c>
      <c r="O4" s="14">
        <f>IF(W25=2,2,0)</f>
        <v>0</v>
      </c>
      <c r="P4" s="20"/>
      <c r="Q4" s="18">
        <f aca="true" t="shared" si="3" ref="Q4:Q9">SUM(K4:O4)</f>
        <v>0</v>
      </c>
      <c r="R4" s="20"/>
      <c r="S4" s="14">
        <f aca="true" t="shared" si="4" ref="S4:S9">H4-I4</f>
        <v>0</v>
      </c>
      <c r="T4" s="18" t="e">
        <f aca="true" t="shared" si="5" ref="T4:T9">F4-E4</f>
        <v>#VALUE!</v>
      </c>
    </row>
    <row r="5" spans="2:20" ht="18" customHeight="1">
      <c r="B5" s="5">
        <f t="shared" si="0"/>
        <v>2</v>
      </c>
      <c r="C5" s="12" t="str">
        <f t="shared" si="1"/>
        <v>Cavallaro Michelle</v>
      </c>
      <c r="D5" s="13" t="s">
        <v>36</v>
      </c>
      <c r="E5" s="14">
        <f>R14+S17+S18+S21+R26</f>
        <v>0</v>
      </c>
      <c r="F5" s="15">
        <f>S14+R17+R18+R21+S26</f>
        <v>0</v>
      </c>
      <c r="G5" s="16">
        <f t="shared" si="2"/>
        <v>0</v>
      </c>
      <c r="H5" s="17">
        <f>U14+T17+T18+T21+U26</f>
        <v>0</v>
      </c>
      <c r="I5" s="18">
        <f>T14+U17+U18+U21+T26</f>
        <v>0</v>
      </c>
      <c r="J5" s="19"/>
      <c r="K5" s="18">
        <f>IF(W14=2,2,0)</f>
        <v>0</v>
      </c>
      <c r="L5" s="18">
        <f>IF(W17=1,2,0)</f>
        <v>0</v>
      </c>
      <c r="M5" s="18">
        <f>IF(W18=1,2,0)</f>
        <v>0</v>
      </c>
      <c r="N5" s="14">
        <f>IF(W21=1,2,0)</f>
        <v>0</v>
      </c>
      <c r="O5" s="14">
        <f>IF(W26=2,2,0)</f>
        <v>0</v>
      </c>
      <c r="P5" s="20"/>
      <c r="Q5" s="18">
        <f t="shared" si="3"/>
        <v>0</v>
      </c>
      <c r="R5" s="20"/>
      <c r="S5" s="14">
        <f t="shared" si="4"/>
        <v>0</v>
      </c>
      <c r="T5" s="18">
        <f t="shared" si="5"/>
        <v>0</v>
      </c>
    </row>
    <row r="6" spans="2:20" ht="18" customHeight="1">
      <c r="B6" s="5">
        <f t="shared" si="0"/>
        <v>3</v>
      </c>
      <c r="C6" s="12" t="str">
        <f t="shared" si="1"/>
        <v>Giuffrida Angela Rosanna</v>
      </c>
      <c r="D6" s="13" t="s">
        <v>38</v>
      </c>
      <c r="E6" s="14">
        <f>R15+R17+S19+S22+R27</f>
        <v>0</v>
      </c>
      <c r="F6" s="15">
        <f>S15+S17+R19+R22+S27</f>
        <v>0</v>
      </c>
      <c r="G6" s="16">
        <f t="shared" si="2"/>
        <v>0</v>
      </c>
      <c r="H6" s="17">
        <f>U15+U17+T19+T22+U27</f>
        <v>0</v>
      </c>
      <c r="I6" s="18">
        <f>T15+T17+U19+U22+T27</f>
        <v>0</v>
      </c>
      <c r="J6" s="19"/>
      <c r="K6" s="21">
        <f>IF(W15=2,2,0)</f>
        <v>0</v>
      </c>
      <c r="L6" s="18">
        <f>IF(W17=2,2,0)</f>
        <v>0</v>
      </c>
      <c r="M6" s="18">
        <f>IF(W19=1,2,0)</f>
        <v>0</v>
      </c>
      <c r="N6" s="14">
        <f>IF(W22=1,2,0)</f>
        <v>0</v>
      </c>
      <c r="O6" s="14">
        <f>IF(W27=2,2,0)</f>
        <v>0</v>
      </c>
      <c r="P6" s="20"/>
      <c r="Q6" s="18">
        <f t="shared" si="3"/>
        <v>0</v>
      </c>
      <c r="R6" s="20"/>
      <c r="S6" s="14">
        <f t="shared" si="4"/>
        <v>0</v>
      </c>
      <c r="T6" s="18">
        <f t="shared" si="5"/>
        <v>0</v>
      </c>
    </row>
    <row r="7" spans="2:20" ht="18" customHeight="1">
      <c r="B7" s="5">
        <f t="shared" si="0"/>
        <v>4</v>
      </c>
      <c r="C7" s="12" t="str">
        <f t="shared" si="1"/>
        <v>Bat</v>
      </c>
      <c r="D7" s="13" t="s">
        <v>31</v>
      </c>
      <c r="E7" s="18">
        <f>R16+R18+R19+S23+R28</f>
        <v>0</v>
      </c>
      <c r="F7" s="15">
        <f>S16+S18+S19+R23+S28</f>
        <v>0</v>
      </c>
      <c r="G7" s="16">
        <f t="shared" si="2"/>
        <v>0</v>
      </c>
      <c r="H7" s="17">
        <f>U16+U18+U19+T23+U28</f>
        <v>0</v>
      </c>
      <c r="I7" s="18">
        <f>T16+T18+T19+U23+T28</f>
        <v>0</v>
      </c>
      <c r="J7" s="19"/>
      <c r="K7" s="18">
        <f>IF(S16&gt;R16,2,0)</f>
        <v>0</v>
      </c>
      <c r="L7" s="18">
        <f>IF(S18&gt;R18,2,0)</f>
        <v>0</v>
      </c>
      <c r="M7" s="18">
        <f>IF(W23=1,2,0)</f>
        <v>0</v>
      </c>
      <c r="N7" s="14">
        <f>IF(W22=1,2,0)</f>
        <v>0</v>
      </c>
      <c r="O7" s="14">
        <f>IF(W27=2,2,0)</f>
        <v>0</v>
      </c>
      <c r="P7" s="20"/>
      <c r="Q7" s="18">
        <f t="shared" si="3"/>
        <v>0</v>
      </c>
      <c r="R7" s="20"/>
      <c r="S7" s="14">
        <f t="shared" si="4"/>
        <v>0</v>
      </c>
      <c r="T7" s="18">
        <f t="shared" si="5"/>
        <v>0</v>
      </c>
    </row>
    <row r="8" spans="2:20" ht="18" customHeight="1">
      <c r="B8" s="5">
        <f t="shared" si="0"/>
        <v>5</v>
      </c>
      <c r="C8" s="12" t="str">
        <f t="shared" si="1"/>
        <v>Rus</v>
      </c>
      <c r="D8" s="13" t="s">
        <v>32</v>
      </c>
      <c r="E8" s="14">
        <f>R20+R21+R22+R23+R24</f>
        <v>0</v>
      </c>
      <c r="F8" s="15">
        <f>S20+S21+S22+S23+S24</f>
        <v>0</v>
      </c>
      <c r="G8" s="16">
        <f t="shared" si="2"/>
        <v>0</v>
      </c>
      <c r="H8" s="17">
        <f>U20+U21+U22+U23+U24</f>
        <v>0</v>
      </c>
      <c r="I8" s="18">
        <f>T20+T21+T22+T23+T24</f>
        <v>0</v>
      </c>
      <c r="J8" s="19"/>
      <c r="K8" s="18">
        <f>IF(W20=2,2,0)</f>
        <v>0</v>
      </c>
      <c r="L8" s="18">
        <f>IF(W21=2,2,0)</f>
        <v>0</v>
      </c>
      <c r="M8" s="18">
        <f>IF(W22=2,2,0)</f>
        <v>0</v>
      </c>
      <c r="N8" s="14">
        <f>IF(W23=2,2,0)</f>
        <v>0</v>
      </c>
      <c r="O8" s="14">
        <f>IF(W24=2,2,0)</f>
        <v>0</v>
      </c>
      <c r="P8" s="20"/>
      <c r="Q8" s="18">
        <f t="shared" si="3"/>
        <v>0</v>
      </c>
      <c r="R8" s="20"/>
      <c r="S8" s="14">
        <f t="shared" si="4"/>
        <v>0</v>
      </c>
      <c r="T8" s="18">
        <f t="shared" si="5"/>
        <v>0</v>
      </c>
    </row>
    <row r="9" spans="2:20" ht="18" customHeight="1">
      <c r="B9" s="5">
        <f t="shared" si="0"/>
        <v>6</v>
      </c>
      <c r="C9" s="12" t="str">
        <f t="shared" si="1"/>
        <v>F6</v>
      </c>
      <c r="D9" s="13" t="s">
        <v>20</v>
      </c>
      <c r="E9" s="14">
        <f>S24+S25+S26+S27+S28</f>
        <v>0</v>
      </c>
      <c r="F9" s="15">
        <f>R24+R25+R26+R27+R28</f>
        <v>0</v>
      </c>
      <c r="G9" s="16">
        <f t="shared" si="2"/>
        <v>0</v>
      </c>
      <c r="H9" s="17">
        <f>T24+T25+T26+T27+T28</f>
        <v>0</v>
      </c>
      <c r="I9" s="18">
        <f>U24+U25+U26+U27+U28</f>
        <v>0</v>
      </c>
      <c r="J9" s="19"/>
      <c r="K9" s="18">
        <f>IF(W24=1,2,0)</f>
        <v>0</v>
      </c>
      <c r="L9" s="18">
        <f>IF(W25=1,2,0)</f>
        <v>0</v>
      </c>
      <c r="M9" s="18">
        <f>IF(W26=1,2,0)</f>
        <v>0</v>
      </c>
      <c r="N9" s="14">
        <f>IF(W27=1,2,0)</f>
        <v>0</v>
      </c>
      <c r="O9" s="14">
        <f>IF(W28=1,2,0)</f>
        <v>0</v>
      </c>
      <c r="P9" s="20"/>
      <c r="Q9" s="18">
        <f t="shared" si="3"/>
        <v>0</v>
      </c>
      <c r="R9" s="20"/>
      <c r="S9" s="14">
        <f t="shared" si="4"/>
        <v>0</v>
      </c>
      <c r="T9" s="18">
        <f t="shared" si="5"/>
        <v>0</v>
      </c>
    </row>
    <row r="10" spans="2:27" ht="12.75">
      <c r="B10" s="5"/>
      <c r="AA10" s="22"/>
    </row>
    <row r="11" ht="18" customHeight="1">
      <c r="B11" s="5"/>
    </row>
    <row r="12" spans="2:4" ht="18" customHeight="1" thickBot="1">
      <c r="B12" s="5"/>
      <c r="D12" s="6" t="s">
        <v>21</v>
      </c>
    </row>
    <row r="13" spans="2:26" ht="18" customHeight="1">
      <c r="B13" s="5"/>
      <c r="D13" s="13"/>
      <c r="E13" s="23" t="s">
        <v>22</v>
      </c>
      <c r="F13" s="24"/>
      <c r="G13" s="25" t="s">
        <v>23</v>
      </c>
      <c r="H13" s="26">
        <f>1+F13</f>
        <v>1</v>
      </c>
      <c r="I13" s="27"/>
      <c r="J13" s="26">
        <f>1+H13</f>
        <v>2</v>
      </c>
      <c r="K13" s="28"/>
      <c r="L13" s="26">
        <f>1+J13</f>
        <v>3</v>
      </c>
      <c r="M13" s="28"/>
      <c r="N13" s="26">
        <f>1+L13</f>
        <v>4</v>
      </c>
      <c r="O13" s="28"/>
      <c r="P13" s="26">
        <f>1+N13</f>
        <v>5</v>
      </c>
      <c r="Q13" s="29"/>
      <c r="R13" s="30" t="s">
        <v>24</v>
      </c>
      <c r="S13" s="31" t="s">
        <v>25</v>
      </c>
      <c r="T13" s="32" t="s">
        <v>26</v>
      </c>
      <c r="U13" s="31" t="s">
        <v>27</v>
      </c>
      <c r="V13" s="33" t="s">
        <v>28</v>
      </c>
      <c r="W13" s="1" t="s">
        <v>29</v>
      </c>
      <c r="Z13" s="22"/>
    </row>
    <row r="14" spans="2:24" ht="18" customHeight="1">
      <c r="B14" s="5"/>
      <c r="C14" s="1">
        <f>1+C13</f>
        <v>1</v>
      </c>
      <c r="D14" s="34">
        <f aca="true" t="shared" si="6" ref="D14:D28">1+D13</f>
        <v>1</v>
      </c>
      <c r="E14" s="23" t="str">
        <f>C4</f>
        <v>Costanzo Noemi</v>
      </c>
      <c r="F14" s="35" t="s">
        <v>30</v>
      </c>
      <c r="G14" s="23" t="str">
        <f>C5</f>
        <v>Cavallaro Michelle</v>
      </c>
      <c r="H14" s="36"/>
      <c r="I14" s="37"/>
      <c r="J14" s="38"/>
      <c r="K14" s="38"/>
      <c r="L14" s="36"/>
      <c r="M14" s="36"/>
      <c r="N14" s="38"/>
      <c r="O14" s="38"/>
      <c r="P14" s="39"/>
      <c r="Q14" s="39"/>
      <c r="R14" s="40">
        <f aca="true" t="shared" si="7" ref="R14:S28">H14+J14+L14+N14+P14</f>
        <v>0</v>
      </c>
      <c r="S14" s="41">
        <f t="shared" si="7"/>
        <v>0</v>
      </c>
      <c r="T14" s="40">
        <f aca="true" t="shared" si="8" ref="T14:T23">IF(H14&gt;I14,1,0)+IF(J14&gt;K14,1,0)+IF(L14&gt;M14,1,0)+IF(N14&gt;O14,1,0)+IF(P14&gt;Q14,1,0)</f>
        <v>0</v>
      </c>
      <c r="U14" s="41">
        <f aca="true" t="shared" si="9" ref="U14:U23">IF(H14&lt;I14,1,0)+IF(J14&lt;K14,1,0)+IF(L14&lt;M14,1,0)+IF(N14&lt;O14,1,0)+IF(P14&lt;Q14,1,0)</f>
        <v>0</v>
      </c>
      <c r="V14" s="14">
        <f aca="true" t="shared" si="10" ref="V14:V23">U14+T14</f>
        <v>0</v>
      </c>
      <c r="W14" s="1">
        <f aca="true" t="shared" si="11" ref="W14:W23">IF(AND(U14=0,T14=0),"",IF(T14&gt;U14,1,2))</f>
      </c>
      <c r="X14" s="1">
        <f aca="true" t="shared" si="12" ref="X14:X23">IF(W14="","",IF(W14=1,E14,G14))</f>
      </c>
    </row>
    <row r="15" spans="2:24" ht="18" customHeight="1">
      <c r="B15" s="5"/>
      <c r="C15" s="1">
        <f aca="true" t="shared" si="13" ref="C15:C28">1+C14</f>
        <v>2</v>
      </c>
      <c r="D15" s="34">
        <f t="shared" si="6"/>
        <v>2</v>
      </c>
      <c r="E15" s="23" t="str">
        <f>C4</f>
        <v>Costanzo Noemi</v>
      </c>
      <c r="F15" s="35" t="s">
        <v>30</v>
      </c>
      <c r="G15" s="25" t="str">
        <f>C6</f>
        <v>Giuffrida Angela Rosanna</v>
      </c>
      <c r="H15" s="36"/>
      <c r="I15" s="37"/>
      <c r="J15" s="38"/>
      <c r="K15" s="38"/>
      <c r="L15" s="36"/>
      <c r="M15" s="36"/>
      <c r="N15" s="38"/>
      <c r="O15" s="38"/>
      <c r="P15" s="39"/>
      <c r="Q15" s="39"/>
      <c r="R15" s="40">
        <f t="shared" si="7"/>
        <v>0</v>
      </c>
      <c r="S15" s="41">
        <f t="shared" si="7"/>
        <v>0</v>
      </c>
      <c r="T15" s="40">
        <f t="shared" si="8"/>
        <v>0</v>
      </c>
      <c r="U15" s="41">
        <f t="shared" si="9"/>
        <v>0</v>
      </c>
      <c r="V15" s="14">
        <f t="shared" si="10"/>
        <v>0</v>
      </c>
      <c r="W15" s="1">
        <f t="shared" si="11"/>
      </c>
      <c r="X15" s="1">
        <f t="shared" si="12"/>
      </c>
    </row>
    <row r="16" spans="2:24" ht="18" customHeight="1">
      <c r="B16" s="5"/>
      <c r="C16" s="1">
        <f t="shared" si="13"/>
        <v>3</v>
      </c>
      <c r="D16" s="34">
        <f t="shared" si="6"/>
        <v>3</v>
      </c>
      <c r="E16" s="23" t="str">
        <f>C4</f>
        <v>Costanzo Noemi</v>
      </c>
      <c r="F16" s="35" t="s">
        <v>30</v>
      </c>
      <c r="G16" s="23" t="str">
        <f>C7</f>
        <v>Bat</v>
      </c>
      <c r="H16" s="36"/>
      <c r="I16" s="37"/>
      <c r="J16" s="38"/>
      <c r="K16" s="38"/>
      <c r="L16" s="36"/>
      <c r="M16" s="36"/>
      <c r="N16" s="38"/>
      <c r="O16" s="38"/>
      <c r="P16" s="39"/>
      <c r="Q16" s="39"/>
      <c r="R16" s="40">
        <f t="shared" si="7"/>
        <v>0</v>
      </c>
      <c r="S16" s="41">
        <f t="shared" si="7"/>
        <v>0</v>
      </c>
      <c r="T16" s="40">
        <f t="shared" si="8"/>
        <v>0</v>
      </c>
      <c r="U16" s="41">
        <f t="shared" si="9"/>
        <v>0</v>
      </c>
      <c r="V16" s="14">
        <f t="shared" si="10"/>
        <v>0</v>
      </c>
      <c r="W16" s="1">
        <f t="shared" si="11"/>
      </c>
      <c r="X16" s="1">
        <f t="shared" si="12"/>
      </c>
    </row>
    <row r="17" spans="2:24" ht="18" customHeight="1">
      <c r="B17" s="5"/>
      <c r="C17" s="1">
        <f t="shared" si="13"/>
        <v>4</v>
      </c>
      <c r="D17" s="34">
        <f t="shared" si="6"/>
        <v>4</v>
      </c>
      <c r="E17" s="23" t="str">
        <f>C5</f>
        <v>Cavallaro Michelle</v>
      </c>
      <c r="F17" s="35" t="s">
        <v>30</v>
      </c>
      <c r="G17" s="23" t="str">
        <f>C6</f>
        <v>Giuffrida Angela Rosanna</v>
      </c>
      <c r="H17" s="36"/>
      <c r="I17" s="37"/>
      <c r="J17" s="38"/>
      <c r="K17" s="38"/>
      <c r="L17" s="36"/>
      <c r="M17" s="36"/>
      <c r="N17" s="38"/>
      <c r="O17" s="38"/>
      <c r="P17" s="39"/>
      <c r="Q17" s="39"/>
      <c r="R17" s="40">
        <f t="shared" si="7"/>
        <v>0</v>
      </c>
      <c r="S17" s="41">
        <f t="shared" si="7"/>
        <v>0</v>
      </c>
      <c r="T17" s="40">
        <f t="shared" si="8"/>
        <v>0</v>
      </c>
      <c r="U17" s="41">
        <f t="shared" si="9"/>
        <v>0</v>
      </c>
      <c r="V17" s="14">
        <f t="shared" si="10"/>
        <v>0</v>
      </c>
      <c r="W17" s="1">
        <f t="shared" si="11"/>
      </c>
      <c r="X17" s="1">
        <f t="shared" si="12"/>
      </c>
    </row>
    <row r="18" spans="2:24" ht="18" customHeight="1">
      <c r="B18" s="5"/>
      <c r="C18" s="1">
        <f t="shared" si="13"/>
        <v>5</v>
      </c>
      <c r="D18" s="34">
        <f t="shared" si="6"/>
        <v>5</v>
      </c>
      <c r="E18" s="23" t="str">
        <f>C5</f>
        <v>Cavallaro Michelle</v>
      </c>
      <c r="F18" s="35" t="s">
        <v>30</v>
      </c>
      <c r="G18" s="23" t="str">
        <f>C7</f>
        <v>Bat</v>
      </c>
      <c r="H18" s="36"/>
      <c r="I18" s="37"/>
      <c r="J18" s="38"/>
      <c r="K18" s="38"/>
      <c r="L18" s="36"/>
      <c r="M18" s="36"/>
      <c r="N18" s="38"/>
      <c r="O18" s="38"/>
      <c r="P18" s="39"/>
      <c r="Q18" s="39"/>
      <c r="R18" s="40">
        <f t="shared" si="7"/>
        <v>0</v>
      </c>
      <c r="S18" s="41">
        <f t="shared" si="7"/>
        <v>0</v>
      </c>
      <c r="T18" s="40">
        <f t="shared" si="8"/>
        <v>0</v>
      </c>
      <c r="U18" s="41">
        <f t="shared" si="9"/>
        <v>0</v>
      </c>
      <c r="V18" s="14">
        <f t="shared" si="10"/>
        <v>0</v>
      </c>
      <c r="W18" s="1">
        <f t="shared" si="11"/>
      </c>
      <c r="X18" s="1">
        <f t="shared" si="12"/>
      </c>
    </row>
    <row r="19" spans="2:24" ht="18" customHeight="1">
      <c r="B19" s="5"/>
      <c r="C19" s="1">
        <f t="shared" si="13"/>
        <v>6</v>
      </c>
      <c r="D19" s="34">
        <f t="shared" si="6"/>
        <v>6</v>
      </c>
      <c r="E19" s="23" t="str">
        <f>C6</f>
        <v>Giuffrida Angela Rosanna</v>
      </c>
      <c r="F19" s="35" t="s">
        <v>30</v>
      </c>
      <c r="G19" s="23" t="str">
        <f>C7</f>
        <v>Bat</v>
      </c>
      <c r="H19" s="36"/>
      <c r="I19" s="37"/>
      <c r="J19" s="38"/>
      <c r="K19" s="38"/>
      <c r="L19" s="36"/>
      <c r="M19" s="36"/>
      <c r="N19" s="38"/>
      <c r="O19" s="38"/>
      <c r="P19" s="39"/>
      <c r="Q19" s="39"/>
      <c r="R19" s="40">
        <f t="shared" si="7"/>
        <v>0</v>
      </c>
      <c r="S19" s="41">
        <f t="shared" si="7"/>
        <v>0</v>
      </c>
      <c r="T19" s="40">
        <f t="shared" si="8"/>
        <v>0</v>
      </c>
      <c r="U19" s="41">
        <f t="shared" si="9"/>
        <v>0</v>
      </c>
      <c r="V19" s="14">
        <f t="shared" si="10"/>
        <v>0</v>
      </c>
      <c r="W19" s="1">
        <f t="shared" si="11"/>
      </c>
      <c r="X19" s="1">
        <f t="shared" si="12"/>
      </c>
    </row>
    <row r="20" spans="2:24" ht="18" customHeight="1">
      <c r="B20" s="5"/>
      <c r="C20" s="1">
        <f t="shared" si="13"/>
        <v>7</v>
      </c>
      <c r="D20" s="34">
        <f t="shared" si="6"/>
        <v>7</v>
      </c>
      <c r="E20" s="23" t="str">
        <f>C4</f>
        <v>Costanzo Noemi</v>
      </c>
      <c r="F20" s="35" t="s">
        <v>30</v>
      </c>
      <c r="G20" s="23" t="str">
        <f>C$8</f>
        <v>Rus</v>
      </c>
      <c r="H20" s="36"/>
      <c r="I20" s="37"/>
      <c r="J20" s="38"/>
      <c r="K20" s="38"/>
      <c r="L20" s="36"/>
      <c r="M20" s="36"/>
      <c r="N20" s="38"/>
      <c r="O20" s="38"/>
      <c r="P20" s="39"/>
      <c r="Q20" s="39"/>
      <c r="R20" s="40">
        <f t="shared" si="7"/>
        <v>0</v>
      </c>
      <c r="S20" s="41">
        <f t="shared" si="7"/>
        <v>0</v>
      </c>
      <c r="T20" s="40">
        <f t="shared" si="8"/>
        <v>0</v>
      </c>
      <c r="U20" s="41">
        <f t="shared" si="9"/>
        <v>0</v>
      </c>
      <c r="V20" s="14">
        <f t="shared" si="10"/>
        <v>0</v>
      </c>
      <c r="W20" s="1">
        <f t="shared" si="11"/>
      </c>
      <c r="X20" s="1">
        <f t="shared" si="12"/>
      </c>
    </row>
    <row r="21" spans="2:24" ht="18" customHeight="1">
      <c r="B21" s="5"/>
      <c r="C21" s="1">
        <f t="shared" si="13"/>
        <v>8</v>
      </c>
      <c r="D21" s="34">
        <f t="shared" si="6"/>
        <v>8</v>
      </c>
      <c r="E21" s="23" t="str">
        <f>C5</f>
        <v>Cavallaro Michelle</v>
      </c>
      <c r="F21" s="35"/>
      <c r="G21" s="23" t="str">
        <f>C$8</f>
        <v>Rus</v>
      </c>
      <c r="H21" s="36"/>
      <c r="I21" s="37"/>
      <c r="J21" s="38"/>
      <c r="K21" s="38"/>
      <c r="L21" s="36"/>
      <c r="M21" s="36"/>
      <c r="N21" s="38"/>
      <c r="O21" s="38"/>
      <c r="P21" s="39"/>
      <c r="Q21" s="39"/>
      <c r="R21" s="40">
        <f t="shared" si="7"/>
        <v>0</v>
      </c>
      <c r="S21" s="41">
        <f t="shared" si="7"/>
        <v>0</v>
      </c>
      <c r="T21" s="40">
        <f t="shared" si="8"/>
        <v>0</v>
      </c>
      <c r="U21" s="41">
        <f t="shared" si="9"/>
        <v>0</v>
      </c>
      <c r="V21" s="14">
        <f t="shared" si="10"/>
        <v>0</v>
      </c>
      <c r="W21" s="1">
        <f t="shared" si="11"/>
      </c>
      <c r="X21" s="1">
        <f t="shared" si="12"/>
      </c>
    </row>
    <row r="22" spans="3:24" ht="18" customHeight="1">
      <c r="C22" s="1">
        <f t="shared" si="13"/>
        <v>9</v>
      </c>
      <c r="D22" s="34">
        <f t="shared" si="6"/>
        <v>9</v>
      </c>
      <c r="E22" s="23" t="str">
        <f>C6</f>
        <v>Giuffrida Angela Rosanna</v>
      </c>
      <c r="F22" s="24"/>
      <c r="G22" s="23" t="str">
        <f>C$8</f>
        <v>Rus</v>
      </c>
      <c r="H22" s="36"/>
      <c r="I22" s="37"/>
      <c r="J22" s="38"/>
      <c r="K22" s="38"/>
      <c r="L22" s="36"/>
      <c r="M22" s="36"/>
      <c r="N22" s="38"/>
      <c r="O22" s="38"/>
      <c r="P22" s="39"/>
      <c r="Q22" s="39"/>
      <c r="R22" s="40">
        <f t="shared" si="7"/>
        <v>0</v>
      </c>
      <c r="S22" s="41">
        <f t="shared" si="7"/>
        <v>0</v>
      </c>
      <c r="T22" s="40">
        <f t="shared" si="8"/>
        <v>0</v>
      </c>
      <c r="U22" s="41">
        <f t="shared" si="9"/>
        <v>0</v>
      </c>
      <c r="V22" s="14">
        <f t="shared" si="10"/>
        <v>0</v>
      </c>
      <c r="W22" s="1">
        <f t="shared" si="11"/>
      </c>
      <c r="X22" s="1">
        <f t="shared" si="12"/>
      </c>
    </row>
    <row r="23" spans="3:24" ht="18" customHeight="1">
      <c r="C23" s="1">
        <f t="shared" si="13"/>
        <v>10</v>
      </c>
      <c r="D23" s="34">
        <f t="shared" si="6"/>
        <v>10</v>
      </c>
      <c r="E23" s="23" t="str">
        <f>C7</f>
        <v>Bat</v>
      </c>
      <c r="F23" s="24"/>
      <c r="G23" s="23" t="str">
        <f>C$8</f>
        <v>Rus</v>
      </c>
      <c r="H23" s="36"/>
      <c r="I23" s="37"/>
      <c r="J23" s="38"/>
      <c r="K23" s="38"/>
      <c r="L23" s="36"/>
      <c r="M23" s="36"/>
      <c r="N23" s="38"/>
      <c r="O23" s="38"/>
      <c r="P23" s="39"/>
      <c r="Q23" s="39"/>
      <c r="R23" s="40">
        <f t="shared" si="7"/>
        <v>0</v>
      </c>
      <c r="S23" s="41">
        <f t="shared" si="7"/>
        <v>0</v>
      </c>
      <c r="T23" s="40">
        <f t="shared" si="8"/>
        <v>0</v>
      </c>
      <c r="U23" s="41">
        <f t="shared" si="9"/>
        <v>0</v>
      </c>
      <c r="V23" s="14">
        <f t="shared" si="10"/>
        <v>0</v>
      </c>
      <c r="W23" s="1">
        <f t="shared" si="11"/>
      </c>
      <c r="X23" s="1">
        <f t="shared" si="12"/>
      </c>
    </row>
    <row r="24" spans="3:24" ht="18" customHeight="1">
      <c r="C24" s="1">
        <f t="shared" si="13"/>
        <v>11</v>
      </c>
      <c r="D24" s="34">
        <f t="shared" si="6"/>
        <v>11</v>
      </c>
      <c r="E24" s="23" t="str">
        <f>C$9</f>
        <v>F6</v>
      </c>
      <c r="F24" s="24"/>
      <c r="G24" s="23" t="str">
        <f>C$8</f>
        <v>Rus</v>
      </c>
      <c r="H24" s="36"/>
      <c r="I24" s="37"/>
      <c r="J24" s="38"/>
      <c r="K24" s="38"/>
      <c r="L24" s="36"/>
      <c r="M24" s="36"/>
      <c r="N24" s="38"/>
      <c r="O24" s="38"/>
      <c r="P24" s="39"/>
      <c r="Q24" s="39"/>
      <c r="R24" s="40">
        <f t="shared" si="7"/>
        <v>0</v>
      </c>
      <c r="S24" s="41">
        <f t="shared" si="7"/>
        <v>0</v>
      </c>
      <c r="T24" s="40">
        <f>IF(H24&gt;I24,1,0)+IF(J24&gt;K24,1,0)+IF(L24&gt;M24,1,0)+IF(N24&gt;O24,1,0)+IF(P24&gt;Q24,1,0)</f>
        <v>0</v>
      </c>
      <c r="U24" s="41">
        <f>IF(H24&lt;I24,1,0)+IF(J24&lt;K24,1,0)+IF(L24&lt;M24,1,0)+IF(N24&lt;O24,1,0)+IF(P24&lt;Q24,1,0)</f>
        <v>0</v>
      </c>
      <c r="V24" s="14">
        <f>U24+T24</f>
        <v>0</v>
      </c>
      <c r="W24" s="1">
        <f>IF(AND(U24=0,T24=0),"",IF(T24&gt;U24,1,2))</f>
      </c>
      <c r="X24" s="1">
        <f>IF(W24="","",IF(W24=1,E24,G24))</f>
      </c>
    </row>
    <row r="25" spans="3:24" ht="18" customHeight="1">
      <c r="C25" s="1">
        <f t="shared" si="13"/>
        <v>12</v>
      </c>
      <c r="D25" s="34">
        <f t="shared" si="6"/>
        <v>12</v>
      </c>
      <c r="E25" s="23" t="str">
        <f>C$9</f>
        <v>F6</v>
      </c>
      <c r="F25" s="23"/>
      <c r="G25" s="23" t="str">
        <f>D4</f>
        <v>Costanzo Noemi</v>
      </c>
      <c r="H25" s="36"/>
      <c r="I25" s="37"/>
      <c r="J25" s="38"/>
      <c r="K25" s="38"/>
      <c r="L25" s="36"/>
      <c r="M25" s="36"/>
      <c r="N25" s="38"/>
      <c r="O25" s="38"/>
      <c r="P25" s="39"/>
      <c r="Q25" s="39"/>
      <c r="R25" s="40">
        <f t="shared" si="7"/>
        <v>0</v>
      </c>
      <c r="S25" s="41">
        <f t="shared" si="7"/>
        <v>0</v>
      </c>
      <c r="T25" s="40">
        <f>IF(H25&gt;I25,1,0)+IF(J25&gt;K25,1,0)+IF(L25&gt;M25,1,0)+IF(N25&gt;O25,1,0)+IF(P25&gt;Q25,1,0)</f>
        <v>0</v>
      </c>
      <c r="U25" s="41">
        <f>IF(H25&lt;I25,1,0)+IF(J25&lt;K25,1,0)+IF(L25&lt;M25,1,0)+IF(N25&lt;O25,1,0)+IF(P25&lt;Q25,1,0)</f>
        <v>0</v>
      </c>
      <c r="V25" s="14">
        <f>U25+T25</f>
        <v>0</v>
      </c>
      <c r="W25" s="1">
        <f>IF(AND(U25=0,T25=0),"",IF(T25&gt;U25,1,2))</f>
      </c>
      <c r="X25" s="1">
        <f>IF(W25="","",IF(W25=1,E25,G25))</f>
      </c>
    </row>
    <row r="26" spans="2:24" ht="18" customHeight="1">
      <c r="B26" s="5"/>
      <c r="C26" s="1">
        <f t="shared" si="13"/>
        <v>13</v>
      </c>
      <c r="D26" s="34">
        <f t="shared" si="6"/>
        <v>13</v>
      </c>
      <c r="E26" s="23" t="str">
        <f>C$9</f>
        <v>F6</v>
      </c>
      <c r="F26" s="23"/>
      <c r="G26" s="23" t="str">
        <f>D5</f>
        <v>Cavallaro Michelle</v>
      </c>
      <c r="H26" s="36"/>
      <c r="I26" s="37"/>
      <c r="J26" s="38"/>
      <c r="K26" s="38"/>
      <c r="L26" s="36"/>
      <c r="M26" s="36"/>
      <c r="N26" s="38"/>
      <c r="O26" s="38"/>
      <c r="P26" s="39"/>
      <c r="Q26" s="39"/>
      <c r="R26" s="40">
        <f t="shared" si="7"/>
        <v>0</v>
      </c>
      <c r="S26" s="41">
        <f t="shared" si="7"/>
        <v>0</v>
      </c>
      <c r="T26" s="40">
        <f>IF(H26&gt;I26,1,0)+IF(J26&gt;K26,1,0)+IF(L26&gt;M26,1,0)+IF(N26&gt;O26,1,0)+IF(P26&gt;Q26,1,0)</f>
        <v>0</v>
      </c>
      <c r="U26" s="41">
        <f>IF(H26&lt;I26,1,0)+IF(J26&lt;K26,1,0)+IF(L26&lt;M26,1,0)+IF(N26&lt;O26,1,0)+IF(P26&lt;Q26,1,0)</f>
        <v>0</v>
      </c>
      <c r="V26" s="14">
        <f>U26+T26</f>
        <v>0</v>
      </c>
      <c r="W26" s="1">
        <f>IF(AND(U26=0,T26=0),"",IF(T26&gt;U26,1,2))</f>
      </c>
      <c r="X26" s="1">
        <f>IF(W26="","",IF(W26=1,E26,G26))</f>
      </c>
    </row>
    <row r="27" spans="2:24" ht="18" customHeight="1">
      <c r="B27" s="5"/>
      <c r="C27" s="1">
        <f t="shared" si="13"/>
        <v>14</v>
      </c>
      <c r="D27" s="34">
        <f t="shared" si="6"/>
        <v>14</v>
      </c>
      <c r="E27" s="23" t="str">
        <f>C$9</f>
        <v>F6</v>
      </c>
      <c r="F27" s="23"/>
      <c r="G27" s="23" t="str">
        <f>D6</f>
        <v>Giuffrida Angela Rosanna</v>
      </c>
      <c r="H27" s="36"/>
      <c r="I27" s="37"/>
      <c r="J27" s="38"/>
      <c r="K27" s="38"/>
      <c r="L27" s="36"/>
      <c r="M27" s="36"/>
      <c r="N27" s="38"/>
      <c r="O27" s="38"/>
      <c r="P27" s="39"/>
      <c r="Q27" s="39"/>
      <c r="R27" s="40">
        <f t="shared" si="7"/>
        <v>0</v>
      </c>
      <c r="S27" s="41">
        <f t="shared" si="7"/>
        <v>0</v>
      </c>
      <c r="T27" s="40">
        <f>IF(H27&gt;I27,1,0)+IF(J27&gt;K27,1,0)+IF(L27&gt;M27,1,0)+IF(N27&gt;O27,1,0)+IF(P27&gt;Q27,1,0)</f>
        <v>0</v>
      </c>
      <c r="U27" s="41">
        <f>IF(H27&lt;I27,1,0)+IF(J27&lt;K27,1,0)+IF(L27&lt;M27,1,0)+IF(N27&lt;O27,1,0)+IF(P27&lt;Q27,1,0)</f>
        <v>0</v>
      </c>
      <c r="V27" s="14">
        <f>U27+T27</f>
        <v>0</v>
      </c>
      <c r="W27" s="1">
        <f>IF(AND(U27=0,T27=0),"",IF(T27&gt;U27,1,2))</f>
      </c>
      <c r="X27" s="1">
        <f>IF(W27="","",IF(W27=1,E27,G27))</f>
      </c>
    </row>
    <row r="28" spans="3:24" ht="18" customHeight="1">
      <c r="C28" s="1">
        <f t="shared" si="13"/>
        <v>15</v>
      </c>
      <c r="D28" s="34">
        <f t="shared" si="6"/>
        <v>15</v>
      </c>
      <c r="E28" s="23" t="str">
        <f>C$9</f>
        <v>F6</v>
      </c>
      <c r="F28" s="24"/>
      <c r="G28" s="23" t="str">
        <f>D7</f>
        <v>Bat</v>
      </c>
      <c r="H28" s="36"/>
      <c r="I28" s="37"/>
      <c r="J28" s="38"/>
      <c r="K28" s="38"/>
      <c r="L28" s="36"/>
      <c r="M28" s="36"/>
      <c r="N28" s="38"/>
      <c r="O28" s="38"/>
      <c r="P28" s="39"/>
      <c r="Q28" s="39"/>
      <c r="R28" s="40">
        <f t="shared" si="7"/>
        <v>0</v>
      </c>
      <c r="S28" s="41">
        <f t="shared" si="7"/>
        <v>0</v>
      </c>
      <c r="T28" s="40">
        <f>IF(H28&gt;I28,1,0)+IF(J28&gt;K28,1,0)+IF(L28&gt;M28,1,0)+IF(N28&gt;O28,1,0)+IF(P28&gt;Q28,1,0)</f>
        <v>0</v>
      </c>
      <c r="U28" s="41">
        <f>IF(H28&lt;I28,1,0)+IF(J28&lt;K28,1,0)+IF(L28&lt;M28,1,0)+IF(N28&lt;O28,1,0)+IF(P28&lt;Q28,1,0)</f>
        <v>0</v>
      </c>
      <c r="V28" s="14">
        <f>U28+T28</f>
        <v>0</v>
      </c>
      <c r="W28" s="1">
        <f>IF(AND(U28=0,T28=0),"",IF(T28&gt;U28,1,2))</f>
      </c>
      <c r="X28" s="1">
        <f>IF(W28="","",IF(W28=1,E28,G28))</f>
      </c>
    </row>
    <row r="29" spans="4:13" ht="12.75">
      <c r="D29" s="42"/>
      <c r="E29" s="43"/>
      <c r="F29" s="44"/>
      <c r="G29" s="43"/>
      <c r="H29" s="45"/>
      <c r="I29" s="44"/>
      <c r="J29" s="45"/>
      <c r="K29" s="45"/>
      <c r="L29" s="45"/>
      <c r="M29" s="45"/>
    </row>
    <row r="30" spans="1:4" ht="15">
      <c r="A30" s="5"/>
      <c r="C30" s="46"/>
      <c r="D30" s="47"/>
    </row>
    <row r="31" spans="1:20" ht="16.5">
      <c r="A31" s="5"/>
      <c r="C31" s="46">
        <v>1</v>
      </c>
      <c r="D31" s="50"/>
      <c r="E31" s="51"/>
      <c r="F31" s="49"/>
      <c r="G31" s="48"/>
      <c r="H31" s="48"/>
      <c r="I31" s="49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16.5">
      <c r="A32" s="5"/>
      <c r="C32" s="46">
        <f>1+C31</f>
        <v>2</v>
      </c>
      <c r="D32" s="50"/>
      <c r="E32" s="51"/>
      <c r="F32" s="49"/>
      <c r="G32" s="48"/>
      <c r="H32" s="48"/>
      <c r="I32" s="49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16.5">
      <c r="A33" s="5"/>
      <c r="C33" s="46">
        <f>1+C32</f>
        <v>3</v>
      </c>
      <c r="D33" s="50"/>
      <c r="E33" s="51"/>
      <c r="F33" s="49"/>
      <c r="G33" s="48"/>
      <c r="H33" s="48"/>
      <c r="I33" s="49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16.5">
      <c r="A34" s="5"/>
      <c r="C34" s="46">
        <f>1+C33</f>
        <v>4</v>
      </c>
      <c r="D34" s="50"/>
      <c r="E34" s="51"/>
      <c r="F34" s="49"/>
      <c r="G34" s="48"/>
      <c r="H34" s="48"/>
      <c r="I34" s="49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ht="16.5">
      <c r="A35" s="5"/>
      <c r="C35" s="46">
        <f>1+C34</f>
        <v>5</v>
      </c>
      <c r="D35" s="52"/>
      <c r="E35" s="51"/>
      <c r="F35" s="49"/>
      <c r="G35" s="48"/>
      <c r="H35" s="48"/>
      <c r="I35" s="49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16.5">
      <c r="A36" s="5"/>
      <c r="C36" s="46">
        <f>1+C35</f>
        <v>6</v>
      </c>
      <c r="D36" s="50"/>
      <c r="E36" s="51"/>
      <c r="F36" s="49"/>
      <c r="G36" s="48"/>
      <c r="H36" s="48"/>
      <c r="I36" s="49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</sheetData>
  <printOptions/>
  <pageMargins left="0.75" right="0.75" top="0.15" bottom="0.43" header="0.14" footer="0.35"/>
  <pageSetup fitToHeight="1" fitToWidth="1" orientation="landscape" paperSize="9" scale="92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view="pageBreakPreview" zoomScale="75" zoomScaleSheetLayoutView="75" workbookViewId="0" topLeftCell="A1">
      <selection activeCell="D9" sqref="D9"/>
    </sheetView>
  </sheetViews>
  <sheetFormatPr defaultColWidth="9.140625" defaultRowHeight="12.75"/>
  <cols>
    <col min="1" max="1" width="4.00390625" style="1" customWidth="1"/>
    <col min="2" max="2" width="3.00390625" style="1" customWidth="1"/>
    <col min="3" max="3" width="3.421875" style="1" customWidth="1"/>
    <col min="4" max="4" width="26.28125" style="6" customWidth="1"/>
    <col min="5" max="5" width="22.00390625" style="1" customWidth="1"/>
    <col min="6" max="6" width="3.7109375" style="4" customWidth="1"/>
    <col min="7" max="7" width="23.28125" style="1" customWidth="1"/>
    <col min="8" max="8" width="3.7109375" style="1" customWidth="1"/>
    <col min="9" max="9" width="3.8515625" style="4" customWidth="1"/>
    <col min="10" max="10" width="3.7109375" style="1" customWidth="1"/>
    <col min="11" max="11" width="2.8515625" style="1" customWidth="1"/>
    <col min="12" max="19" width="3.7109375" style="1" customWidth="1"/>
    <col min="20" max="20" width="4.140625" style="1" customWidth="1"/>
    <col min="21" max="22" width="3.7109375" style="1" customWidth="1"/>
    <col min="23" max="23" width="5.421875" style="1" customWidth="1"/>
    <col min="24" max="16384" width="9.140625" style="1" customWidth="1"/>
  </cols>
  <sheetData>
    <row r="1" spans="2:14" ht="16.5" customHeight="1">
      <c r="B1" s="2" t="s">
        <v>0</v>
      </c>
      <c r="C1" s="3"/>
      <c r="D1" s="3"/>
      <c r="E1" s="3" t="s">
        <v>34</v>
      </c>
      <c r="F1" s="4" t="s">
        <v>33</v>
      </c>
      <c r="N1" s="1" t="s">
        <v>1</v>
      </c>
    </row>
    <row r="2" spans="2:8" ht="12.75">
      <c r="B2" s="5"/>
      <c r="D2" s="6" t="s">
        <v>2</v>
      </c>
      <c r="F2" s="7"/>
      <c r="G2" s="6" t="s">
        <v>3</v>
      </c>
      <c r="H2" s="4" t="s">
        <v>4</v>
      </c>
    </row>
    <row r="3" spans="2:20" ht="12.75">
      <c r="B3" s="5"/>
      <c r="C3" s="1" t="s">
        <v>5</v>
      </c>
      <c r="E3" s="8" t="s">
        <v>6</v>
      </c>
      <c r="F3" s="9" t="s">
        <v>7</v>
      </c>
      <c r="G3" s="1" t="s">
        <v>8</v>
      </c>
      <c r="H3" s="1" t="s">
        <v>9</v>
      </c>
      <c r="I3" s="4" t="s">
        <v>10</v>
      </c>
      <c r="K3" s="10" t="s">
        <v>11</v>
      </c>
      <c r="L3" s="11" t="s">
        <v>12</v>
      </c>
      <c r="M3" s="1" t="s">
        <v>13</v>
      </c>
      <c r="N3" s="1" t="s">
        <v>14</v>
      </c>
      <c r="O3" s="1" t="s">
        <v>15</v>
      </c>
      <c r="Q3" s="1" t="s">
        <v>16</v>
      </c>
      <c r="S3" s="1" t="s">
        <v>17</v>
      </c>
      <c r="T3" s="1" t="s">
        <v>18</v>
      </c>
    </row>
    <row r="4" spans="1:20" ht="18" customHeight="1">
      <c r="A4" s="1" t="s">
        <v>19</v>
      </c>
      <c r="B4" s="5">
        <f aca="true" t="shared" si="0" ref="B4:B9">1+B3</f>
        <v>1</v>
      </c>
      <c r="C4" s="12" t="str">
        <f aca="true" t="shared" si="1" ref="C4:C9">D4</f>
        <v>Cavallaro Salvatore</v>
      </c>
      <c r="D4" s="13" t="s">
        <v>39</v>
      </c>
      <c r="E4" s="14" t="e">
        <f>R13+S16+S17+S20+R25</f>
        <v>#VALUE!</v>
      </c>
      <c r="F4" s="15">
        <f>R14+R15+R16+R20+S25</f>
        <v>0</v>
      </c>
      <c r="G4" s="16">
        <f aca="true" t="shared" si="2" ref="G4:G9">H4+I4</f>
        <v>0</v>
      </c>
      <c r="H4" s="17">
        <f>T14+T15+T16+T20+U25</f>
        <v>0</v>
      </c>
      <c r="I4" s="18">
        <f>U14+U15+U16+U20+T25</f>
        <v>0</v>
      </c>
      <c r="J4" s="19"/>
      <c r="K4" s="18">
        <f>IF(W14=1,2,0)</f>
        <v>0</v>
      </c>
      <c r="L4" s="18">
        <f>IF(W15=1,2,0)</f>
        <v>0</v>
      </c>
      <c r="M4" s="18">
        <f>IF(W16=1,2,0)</f>
        <v>0</v>
      </c>
      <c r="N4" s="14">
        <f>IF(W20=1,2,0)</f>
        <v>0</v>
      </c>
      <c r="O4" s="14">
        <f>IF(W25=2,2,0)</f>
        <v>0</v>
      </c>
      <c r="P4" s="20"/>
      <c r="Q4" s="18">
        <f aca="true" t="shared" si="3" ref="Q4:Q9">SUM(K4:O4)</f>
        <v>0</v>
      </c>
      <c r="R4" s="20"/>
      <c r="S4" s="14">
        <f aca="true" t="shared" si="4" ref="S4:S9">H4-I4</f>
        <v>0</v>
      </c>
      <c r="T4" s="18" t="e">
        <f aca="true" t="shared" si="5" ref="T4:T9">F4-E4</f>
        <v>#VALUE!</v>
      </c>
    </row>
    <row r="5" spans="2:20" ht="18" customHeight="1">
      <c r="B5" s="5">
        <f t="shared" si="0"/>
        <v>2</v>
      </c>
      <c r="C5" s="12" t="str">
        <f t="shared" si="1"/>
        <v>Russo Michele</v>
      </c>
      <c r="D5" s="13" t="s">
        <v>40</v>
      </c>
      <c r="E5" s="14">
        <f>R14+S17+S18+S21+R26</f>
        <v>0</v>
      </c>
      <c r="F5" s="15">
        <f>S14+R17+R18+R21+S26</f>
        <v>0</v>
      </c>
      <c r="G5" s="16">
        <f t="shared" si="2"/>
        <v>0</v>
      </c>
      <c r="H5" s="17">
        <f>U14+T17+T18+T21+U26</f>
        <v>0</v>
      </c>
      <c r="I5" s="18">
        <f>T14+U17+U18+U21+T26</f>
        <v>0</v>
      </c>
      <c r="J5" s="19"/>
      <c r="K5" s="18">
        <f>IF(W14=2,2,0)</f>
        <v>0</v>
      </c>
      <c r="L5" s="18">
        <f>IF(W17=1,2,0)</f>
        <v>0</v>
      </c>
      <c r="M5" s="18">
        <f>IF(W18=1,2,0)</f>
        <v>0</v>
      </c>
      <c r="N5" s="14">
        <f>IF(W21=1,2,0)</f>
        <v>0</v>
      </c>
      <c r="O5" s="14">
        <f>IF(W26=2,2,0)</f>
        <v>0</v>
      </c>
      <c r="P5" s="20"/>
      <c r="Q5" s="18">
        <f t="shared" si="3"/>
        <v>0</v>
      </c>
      <c r="R5" s="20"/>
      <c r="S5" s="14">
        <f t="shared" si="4"/>
        <v>0</v>
      </c>
      <c r="T5" s="18">
        <f t="shared" si="5"/>
        <v>0</v>
      </c>
    </row>
    <row r="6" spans="2:20" ht="18" customHeight="1">
      <c r="B6" s="5">
        <f t="shared" si="0"/>
        <v>3</v>
      </c>
      <c r="C6" s="12" t="str">
        <f t="shared" si="1"/>
        <v>Leonardi Alfio</v>
      </c>
      <c r="D6" s="13" t="s">
        <v>41</v>
      </c>
      <c r="E6" s="14">
        <f>R15+R17+S19+S22+R27</f>
        <v>0</v>
      </c>
      <c r="F6" s="15">
        <f>S15+S17+R19+R22+S27</f>
        <v>0</v>
      </c>
      <c r="G6" s="16">
        <f t="shared" si="2"/>
        <v>0</v>
      </c>
      <c r="H6" s="17">
        <f>U15+U17+T19+T22+U27</f>
        <v>0</v>
      </c>
      <c r="I6" s="18">
        <f>T15+T17+U19+U22+T27</f>
        <v>0</v>
      </c>
      <c r="J6" s="19"/>
      <c r="K6" s="21">
        <f>IF(W15=2,2,0)</f>
        <v>0</v>
      </c>
      <c r="L6" s="18">
        <f>IF(W17=2,2,0)</f>
        <v>0</v>
      </c>
      <c r="M6" s="18">
        <f>IF(W19=1,2,0)</f>
        <v>0</v>
      </c>
      <c r="N6" s="14">
        <f>IF(W22=1,2,0)</f>
        <v>0</v>
      </c>
      <c r="O6" s="14">
        <f>IF(W27=2,2,0)</f>
        <v>0</v>
      </c>
      <c r="P6" s="20"/>
      <c r="Q6" s="18">
        <f t="shared" si="3"/>
        <v>0</v>
      </c>
      <c r="R6" s="20"/>
      <c r="S6" s="14">
        <f t="shared" si="4"/>
        <v>0</v>
      </c>
      <c r="T6" s="18">
        <f t="shared" si="5"/>
        <v>0</v>
      </c>
    </row>
    <row r="7" spans="2:20" ht="18" customHeight="1">
      <c r="B7" s="5">
        <f t="shared" si="0"/>
        <v>4</v>
      </c>
      <c r="C7" s="12" t="str">
        <f t="shared" si="1"/>
        <v>Leonardi Lorenzo</v>
      </c>
      <c r="D7" s="13" t="s">
        <v>42</v>
      </c>
      <c r="E7" s="18">
        <f>R16+R18+R19+S23+R28</f>
        <v>0</v>
      </c>
      <c r="F7" s="15">
        <f>S16+S18+S19+R23+S28</f>
        <v>0</v>
      </c>
      <c r="G7" s="16">
        <f t="shared" si="2"/>
        <v>0</v>
      </c>
      <c r="H7" s="17">
        <f>U16+U18+U19+T23+U28</f>
        <v>0</v>
      </c>
      <c r="I7" s="18">
        <f>T16+T18+T19+U23+T28</f>
        <v>0</v>
      </c>
      <c r="J7" s="19"/>
      <c r="K7" s="18">
        <f>IF(S16&gt;R16,2,0)</f>
        <v>0</v>
      </c>
      <c r="L7" s="18">
        <f>IF(S18&gt;R18,2,0)</f>
        <v>0</v>
      </c>
      <c r="M7" s="18">
        <f>IF(W23=1,2,0)</f>
        <v>0</v>
      </c>
      <c r="N7" s="14">
        <f>IF(W22=1,2,0)</f>
        <v>0</v>
      </c>
      <c r="O7" s="14">
        <f>IF(W27=2,2,0)</f>
        <v>0</v>
      </c>
      <c r="P7" s="20"/>
      <c r="Q7" s="18">
        <f t="shared" si="3"/>
        <v>0</v>
      </c>
      <c r="R7" s="20"/>
      <c r="S7" s="14">
        <f t="shared" si="4"/>
        <v>0</v>
      </c>
      <c r="T7" s="18">
        <f t="shared" si="5"/>
        <v>0</v>
      </c>
    </row>
    <row r="8" spans="2:20" ht="18" customHeight="1">
      <c r="B8" s="5">
        <f t="shared" si="0"/>
        <v>5</v>
      </c>
      <c r="C8" s="12" t="str">
        <f t="shared" si="1"/>
        <v>F%</v>
      </c>
      <c r="D8" s="13" t="s">
        <v>43</v>
      </c>
      <c r="E8" s="14">
        <f>R20+R21+R22+R23+R24</f>
        <v>0</v>
      </c>
      <c r="F8" s="15">
        <f>S20+S21+S22+S23+S24</f>
        <v>0</v>
      </c>
      <c r="G8" s="16">
        <f t="shared" si="2"/>
        <v>0</v>
      </c>
      <c r="H8" s="17">
        <f>U20+U21+U22+U23+U24</f>
        <v>0</v>
      </c>
      <c r="I8" s="18">
        <f>T20+T21+T22+T23+T24</f>
        <v>0</v>
      </c>
      <c r="J8" s="19"/>
      <c r="K8" s="18">
        <f>IF(W20=2,2,0)</f>
        <v>0</v>
      </c>
      <c r="L8" s="18">
        <f>IF(W21=2,2,0)</f>
        <v>0</v>
      </c>
      <c r="M8" s="18">
        <f>IF(W22=2,2,0)</f>
        <v>0</v>
      </c>
      <c r="N8" s="14">
        <f>IF(W23=2,2,0)</f>
        <v>0</v>
      </c>
      <c r="O8" s="14">
        <f>IF(W24=2,2,0)</f>
        <v>0</v>
      </c>
      <c r="P8" s="20"/>
      <c r="Q8" s="18">
        <f t="shared" si="3"/>
        <v>0</v>
      </c>
      <c r="R8" s="20"/>
      <c r="S8" s="14">
        <f t="shared" si="4"/>
        <v>0</v>
      </c>
      <c r="T8" s="18">
        <f t="shared" si="5"/>
        <v>0</v>
      </c>
    </row>
    <row r="9" spans="2:20" ht="18" customHeight="1">
      <c r="B9" s="5">
        <f t="shared" si="0"/>
        <v>6</v>
      </c>
      <c r="C9" s="12" t="str">
        <f t="shared" si="1"/>
        <v>F6</v>
      </c>
      <c r="D9" s="13" t="s">
        <v>20</v>
      </c>
      <c r="E9" s="14">
        <f>S24+S25+S26+S27+S28</f>
        <v>0</v>
      </c>
      <c r="F9" s="15">
        <f>R24+R25+R26+R27+R28</f>
        <v>0</v>
      </c>
      <c r="G9" s="16">
        <f t="shared" si="2"/>
        <v>0</v>
      </c>
      <c r="H9" s="17">
        <f>T24+T25+T26+T27+T28</f>
        <v>0</v>
      </c>
      <c r="I9" s="18">
        <f>U24+U25+U26+U27+U28</f>
        <v>0</v>
      </c>
      <c r="J9" s="19"/>
      <c r="K9" s="18">
        <f>IF(W24=1,2,0)</f>
        <v>0</v>
      </c>
      <c r="L9" s="18">
        <f>IF(W25=1,2,0)</f>
        <v>0</v>
      </c>
      <c r="M9" s="18">
        <f>IF(W26=1,2,0)</f>
        <v>0</v>
      </c>
      <c r="N9" s="14">
        <f>IF(W27=1,2,0)</f>
        <v>0</v>
      </c>
      <c r="O9" s="14">
        <f>IF(W28=1,2,0)</f>
        <v>0</v>
      </c>
      <c r="P9" s="20"/>
      <c r="Q9" s="18">
        <f t="shared" si="3"/>
        <v>0</v>
      </c>
      <c r="R9" s="20"/>
      <c r="S9" s="14">
        <f t="shared" si="4"/>
        <v>0</v>
      </c>
      <c r="T9" s="18">
        <f t="shared" si="5"/>
        <v>0</v>
      </c>
    </row>
    <row r="10" spans="2:27" ht="12.75">
      <c r="B10" s="5"/>
      <c r="AA10" s="22"/>
    </row>
    <row r="11" ht="18" customHeight="1">
      <c r="B11" s="5"/>
    </row>
    <row r="12" spans="2:4" ht="18" customHeight="1" thickBot="1">
      <c r="B12" s="5"/>
      <c r="D12" s="6" t="s">
        <v>21</v>
      </c>
    </row>
    <row r="13" spans="2:26" ht="18" customHeight="1">
      <c r="B13" s="5"/>
      <c r="D13" s="13"/>
      <c r="E13" s="23" t="s">
        <v>22</v>
      </c>
      <c r="F13" s="24"/>
      <c r="G13" s="25" t="s">
        <v>23</v>
      </c>
      <c r="H13" s="26">
        <f>1+F13</f>
        <v>1</v>
      </c>
      <c r="I13" s="27"/>
      <c r="J13" s="26">
        <f>1+H13</f>
        <v>2</v>
      </c>
      <c r="K13" s="28"/>
      <c r="L13" s="26">
        <f>1+J13</f>
        <v>3</v>
      </c>
      <c r="M13" s="28"/>
      <c r="N13" s="26">
        <f>1+L13</f>
        <v>4</v>
      </c>
      <c r="O13" s="28"/>
      <c r="P13" s="26">
        <f>1+N13</f>
        <v>5</v>
      </c>
      <c r="Q13" s="29"/>
      <c r="R13" s="30" t="s">
        <v>24</v>
      </c>
      <c r="S13" s="31" t="s">
        <v>25</v>
      </c>
      <c r="T13" s="32" t="s">
        <v>26</v>
      </c>
      <c r="U13" s="31" t="s">
        <v>27</v>
      </c>
      <c r="V13" s="33" t="s">
        <v>28</v>
      </c>
      <c r="W13" s="1" t="s">
        <v>29</v>
      </c>
      <c r="Z13" s="22"/>
    </row>
    <row r="14" spans="2:24" ht="18" customHeight="1">
      <c r="B14" s="5"/>
      <c r="C14" s="1">
        <f aca="true" t="shared" si="6" ref="C14:C28">1+C13</f>
        <v>1</v>
      </c>
      <c r="D14" s="34">
        <f aca="true" t="shared" si="7" ref="D14:D28">1+D13</f>
        <v>1</v>
      </c>
      <c r="E14" s="23" t="str">
        <f>C4</f>
        <v>Cavallaro Salvatore</v>
      </c>
      <c r="F14" s="35" t="s">
        <v>30</v>
      </c>
      <c r="G14" s="23" t="str">
        <f>C5</f>
        <v>Russo Michele</v>
      </c>
      <c r="H14" s="36"/>
      <c r="I14" s="37"/>
      <c r="J14" s="38"/>
      <c r="K14" s="38"/>
      <c r="L14" s="36"/>
      <c r="M14" s="36"/>
      <c r="N14" s="38"/>
      <c r="O14" s="38"/>
      <c r="P14" s="39"/>
      <c r="Q14" s="39"/>
      <c r="R14" s="40">
        <f aca="true" t="shared" si="8" ref="R14:R28">H14+J14+L14+N14+P14</f>
        <v>0</v>
      </c>
      <c r="S14" s="41">
        <f aca="true" t="shared" si="9" ref="S14:S28">I14+K14+M14+O14+Q14</f>
        <v>0</v>
      </c>
      <c r="T14" s="40">
        <f aca="true" t="shared" si="10" ref="T14:T28">IF(H14&gt;I14,1,0)+IF(J14&gt;K14,1,0)+IF(L14&gt;M14,1,0)+IF(N14&gt;O14,1,0)+IF(P14&gt;Q14,1,0)</f>
        <v>0</v>
      </c>
      <c r="U14" s="41">
        <f aca="true" t="shared" si="11" ref="U14:U28">IF(H14&lt;I14,1,0)+IF(J14&lt;K14,1,0)+IF(L14&lt;M14,1,0)+IF(N14&lt;O14,1,0)+IF(P14&lt;Q14,1,0)</f>
        <v>0</v>
      </c>
      <c r="V14" s="14">
        <f aca="true" t="shared" si="12" ref="V14:V28">U14+T14</f>
        <v>0</v>
      </c>
      <c r="W14" s="1">
        <f aca="true" t="shared" si="13" ref="W14:W28">IF(AND(U14=0,T14=0),"",IF(T14&gt;U14,1,2))</f>
      </c>
      <c r="X14" s="1">
        <f aca="true" t="shared" si="14" ref="X14:X28">IF(W14="","",IF(W14=1,E14,G14))</f>
      </c>
    </row>
    <row r="15" spans="2:24" ht="18" customHeight="1">
      <c r="B15" s="5"/>
      <c r="C15" s="1">
        <f t="shared" si="6"/>
        <v>2</v>
      </c>
      <c r="D15" s="34">
        <f t="shared" si="7"/>
        <v>2</v>
      </c>
      <c r="E15" s="23" t="str">
        <f>C4</f>
        <v>Cavallaro Salvatore</v>
      </c>
      <c r="F15" s="35" t="s">
        <v>30</v>
      </c>
      <c r="G15" s="25" t="str">
        <f>C6</f>
        <v>Leonardi Alfio</v>
      </c>
      <c r="H15" s="36"/>
      <c r="I15" s="37"/>
      <c r="J15" s="38"/>
      <c r="K15" s="38"/>
      <c r="L15" s="36"/>
      <c r="M15" s="36"/>
      <c r="N15" s="38"/>
      <c r="O15" s="38"/>
      <c r="P15" s="39"/>
      <c r="Q15" s="39"/>
      <c r="R15" s="40">
        <f t="shared" si="8"/>
        <v>0</v>
      </c>
      <c r="S15" s="41">
        <f t="shared" si="9"/>
        <v>0</v>
      </c>
      <c r="T15" s="40">
        <f t="shared" si="10"/>
        <v>0</v>
      </c>
      <c r="U15" s="41">
        <f t="shared" si="11"/>
        <v>0</v>
      </c>
      <c r="V15" s="14">
        <f t="shared" si="12"/>
        <v>0</v>
      </c>
      <c r="W15" s="1">
        <f t="shared" si="13"/>
      </c>
      <c r="X15" s="1">
        <f t="shared" si="14"/>
      </c>
    </row>
    <row r="16" spans="2:24" ht="18" customHeight="1">
      <c r="B16" s="5"/>
      <c r="C16" s="1">
        <f t="shared" si="6"/>
        <v>3</v>
      </c>
      <c r="D16" s="34">
        <f t="shared" si="7"/>
        <v>3</v>
      </c>
      <c r="E16" s="23" t="str">
        <f>C4</f>
        <v>Cavallaro Salvatore</v>
      </c>
      <c r="F16" s="35" t="s">
        <v>30</v>
      </c>
      <c r="G16" s="23" t="str">
        <f>C7</f>
        <v>Leonardi Lorenzo</v>
      </c>
      <c r="H16" s="36"/>
      <c r="I16" s="37"/>
      <c r="J16" s="38"/>
      <c r="K16" s="38"/>
      <c r="L16" s="36"/>
      <c r="M16" s="36"/>
      <c r="N16" s="38"/>
      <c r="O16" s="38"/>
      <c r="P16" s="39"/>
      <c r="Q16" s="39"/>
      <c r="R16" s="40">
        <f t="shared" si="8"/>
        <v>0</v>
      </c>
      <c r="S16" s="41">
        <f t="shared" si="9"/>
        <v>0</v>
      </c>
      <c r="T16" s="40">
        <f t="shared" si="10"/>
        <v>0</v>
      </c>
      <c r="U16" s="41">
        <f t="shared" si="11"/>
        <v>0</v>
      </c>
      <c r="V16" s="14">
        <f t="shared" si="12"/>
        <v>0</v>
      </c>
      <c r="W16" s="1">
        <f t="shared" si="13"/>
      </c>
      <c r="X16" s="1">
        <f t="shared" si="14"/>
      </c>
    </row>
    <row r="17" spans="2:24" ht="18" customHeight="1">
      <c r="B17" s="5"/>
      <c r="C17" s="1">
        <f t="shared" si="6"/>
        <v>4</v>
      </c>
      <c r="D17" s="34">
        <f t="shared" si="7"/>
        <v>4</v>
      </c>
      <c r="E17" s="23" t="str">
        <f>C5</f>
        <v>Russo Michele</v>
      </c>
      <c r="F17" s="35" t="s">
        <v>30</v>
      </c>
      <c r="G17" s="23" t="str">
        <f>C6</f>
        <v>Leonardi Alfio</v>
      </c>
      <c r="H17" s="36"/>
      <c r="I17" s="37"/>
      <c r="J17" s="38"/>
      <c r="K17" s="38"/>
      <c r="L17" s="36"/>
      <c r="M17" s="36"/>
      <c r="N17" s="38"/>
      <c r="O17" s="38"/>
      <c r="P17" s="39"/>
      <c r="Q17" s="39"/>
      <c r="R17" s="40">
        <f t="shared" si="8"/>
        <v>0</v>
      </c>
      <c r="S17" s="41">
        <f t="shared" si="9"/>
        <v>0</v>
      </c>
      <c r="T17" s="40">
        <f t="shared" si="10"/>
        <v>0</v>
      </c>
      <c r="U17" s="41">
        <f t="shared" si="11"/>
        <v>0</v>
      </c>
      <c r="V17" s="14">
        <f t="shared" si="12"/>
        <v>0</v>
      </c>
      <c r="W17" s="1">
        <f t="shared" si="13"/>
      </c>
      <c r="X17" s="1">
        <f t="shared" si="14"/>
      </c>
    </row>
    <row r="18" spans="2:24" ht="18" customHeight="1">
      <c r="B18" s="5"/>
      <c r="C18" s="1">
        <f t="shared" si="6"/>
        <v>5</v>
      </c>
      <c r="D18" s="34">
        <f t="shared" si="7"/>
        <v>5</v>
      </c>
      <c r="E18" s="23" t="str">
        <f>C5</f>
        <v>Russo Michele</v>
      </c>
      <c r="F18" s="35" t="s">
        <v>30</v>
      </c>
      <c r="G18" s="23" t="str">
        <f>C7</f>
        <v>Leonardi Lorenzo</v>
      </c>
      <c r="H18" s="36"/>
      <c r="I18" s="37"/>
      <c r="J18" s="38"/>
      <c r="K18" s="38"/>
      <c r="L18" s="36"/>
      <c r="M18" s="36"/>
      <c r="N18" s="38"/>
      <c r="O18" s="38"/>
      <c r="P18" s="39"/>
      <c r="Q18" s="39"/>
      <c r="R18" s="40">
        <f t="shared" si="8"/>
        <v>0</v>
      </c>
      <c r="S18" s="41">
        <f t="shared" si="9"/>
        <v>0</v>
      </c>
      <c r="T18" s="40">
        <f t="shared" si="10"/>
        <v>0</v>
      </c>
      <c r="U18" s="41">
        <f t="shared" si="11"/>
        <v>0</v>
      </c>
      <c r="V18" s="14">
        <f t="shared" si="12"/>
        <v>0</v>
      </c>
      <c r="W18" s="1">
        <f t="shared" si="13"/>
      </c>
      <c r="X18" s="1">
        <f t="shared" si="14"/>
      </c>
    </row>
    <row r="19" spans="2:24" ht="18" customHeight="1">
      <c r="B19" s="5"/>
      <c r="C19" s="1">
        <f t="shared" si="6"/>
        <v>6</v>
      </c>
      <c r="D19" s="34">
        <f t="shared" si="7"/>
        <v>6</v>
      </c>
      <c r="E19" s="23" t="str">
        <f>C6</f>
        <v>Leonardi Alfio</v>
      </c>
      <c r="F19" s="35" t="s">
        <v>30</v>
      </c>
      <c r="G19" s="23" t="str">
        <f>C7</f>
        <v>Leonardi Lorenzo</v>
      </c>
      <c r="H19" s="36"/>
      <c r="I19" s="37"/>
      <c r="J19" s="38"/>
      <c r="K19" s="38"/>
      <c r="L19" s="36"/>
      <c r="M19" s="36"/>
      <c r="N19" s="38"/>
      <c r="O19" s="38"/>
      <c r="P19" s="39"/>
      <c r="Q19" s="39"/>
      <c r="R19" s="40">
        <f t="shared" si="8"/>
        <v>0</v>
      </c>
      <c r="S19" s="41">
        <f t="shared" si="9"/>
        <v>0</v>
      </c>
      <c r="T19" s="40">
        <f t="shared" si="10"/>
        <v>0</v>
      </c>
      <c r="U19" s="41">
        <f t="shared" si="11"/>
        <v>0</v>
      </c>
      <c r="V19" s="14">
        <f t="shared" si="12"/>
        <v>0</v>
      </c>
      <c r="W19" s="1">
        <f t="shared" si="13"/>
      </c>
      <c r="X19" s="1">
        <f t="shared" si="14"/>
      </c>
    </row>
    <row r="20" spans="2:24" ht="18" customHeight="1">
      <c r="B20" s="5"/>
      <c r="C20" s="1">
        <f t="shared" si="6"/>
        <v>7</v>
      </c>
      <c r="D20" s="34">
        <f t="shared" si="7"/>
        <v>7</v>
      </c>
      <c r="E20" s="23" t="str">
        <f>C4</f>
        <v>Cavallaro Salvatore</v>
      </c>
      <c r="F20" s="35" t="s">
        <v>30</v>
      </c>
      <c r="G20" s="23" t="str">
        <f>C$8</f>
        <v>F%</v>
      </c>
      <c r="H20" s="36"/>
      <c r="I20" s="37"/>
      <c r="J20" s="38"/>
      <c r="K20" s="38"/>
      <c r="L20" s="36"/>
      <c r="M20" s="36"/>
      <c r="N20" s="38"/>
      <c r="O20" s="38"/>
      <c r="P20" s="39"/>
      <c r="Q20" s="39"/>
      <c r="R20" s="40">
        <f t="shared" si="8"/>
        <v>0</v>
      </c>
      <c r="S20" s="41">
        <f t="shared" si="9"/>
        <v>0</v>
      </c>
      <c r="T20" s="40">
        <f t="shared" si="10"/>
        <v>0</v>
      </c>
      <c r="U20" s="41">
        <f t="shared" si="11"/>
        <v>0</v>
      </c>
      <c r="V20" s="14">
        <f t="shared" si="12"/>
        <v>0</v>
      </c>
      <c r="W20" s="1">
        <f t="shared" si="13"/>
      </c>
      <c r="X20" s="1">
        <f t="shared" si="14"/>
      </c>
    </row>
    <row r="21" spans="2:24" ht="18" customHeight="1">
      <c r="B21" s="5"/>
      <c r="C21" s="1">
        <f t="shared" si="6"/>
        <v>8</v>
      </c>
      <c r="D21" s="34">
        <f t="shared" si="7"/>
        <v>8</v>
      </c>
      <c r="E21" s="23" t="str">
        <f>C5</f>
        <v>Russo Michele</v>
      </c>
      <c r="F21" s="35"/>
      <c r="G21" s="23" t="str">
        <f>C$8</f>
        <v>F%</v>
      </c>
      <c r="H21" s="36"/>
      <c r="I21" s="37"/>
      <c r="J21" s="38"/>
      <c r="K21" s="38"/>
      <c r="L21" s="36"/>
      <c r="M21" s="36"/>
      <c r="N21" s="38"/>
      <c r="O21" s="38"/>
      <c r="P21" s="39"/>
      <c r="Q21" s="39"/>
      <c r="R21" s="40">
        <f t="shared" si="8"/>
        <v>0</v>
      </c>
      <c r="S21" s="41">
        <f t="shared" si="9"/>
        <v>0</v>
      </c>
      <c r="T21" s="40">
        <f t="shared" si="10"/>
        <v>0</v>
      </c>
      <c r="U21" s="41">
        <f t="shared" si="11"/>
        <v>0</v>
      </c>
      <c r="V21" s="14">
        <f t="shared" si="12"/>
        <v>0</v>
      </c>
      <c r="W21" s="1">
        <f t="shared" si="13"/>
      </c>
      <c r="X21" s="1">
        <f t="shared" si="14"/>
      </c>
    </row>
    <row r="22" spans="3:24" ht="18" customHeight="1">
      <c r="C22" s="1">
        <f t="shared" si="6"/>
        <v>9</v>
      </c>
      <c r="D22" s="34">
        <f t="shared" si="7"/>
        <v>9</v>
      </c>
      <c r="E22" s="23" t="str">
        <f>C6</f>
        <v>Leonardi Alfio</v>
      </c>
      <c r="F22" s="24"/>
      <c r="G22" s="23" t="str">
        <f>C$8</f>
        <v>F%</v>
      </c>
      <c r="H22" s="36"/>
      <c r="I22" s="37"/>
      <c r="J22" s="38"/>
      <c r="K22" s="38"/>
      <c r="L22" s="36"/>
      <c r="M22" s="36"/>
      <c r="N22" s="38"/>
      <c r="O22" s="38"/>
      <c r="P22" s="39"/>
      <c r="Q22" s="39"/>
      <c r="R22" s="40">
        <f t="shared" si="8"/>
        <v>0</v>
      </c>
      <c r="S22" s="41">
        <f t="shared" si="9"/>
        <v>0</v>
      </c>
      <c r="T22" s="40">
        <f t="shared" si="10"/>
        <v>0</v>
      </c>
      <c r="U22" s="41">
        <f t="shared" si="11"/>
        <v>0</v>
      </c>
      <c r="V22" s="14">
        <f t="shared" si="12"/>
        <v>0</v>
      </c>
      <c r="W22" s="1">
        <f t="shared" si="13"/>
      </c>
      <c r="X22" s="1">
        <f t="shared" si="14"/>
      </c>
    </row>
    <row r="23" spans="3:24" ht="18" customHeight="1">
      <c r="C23" s="1">
        <f t="shared" si="6"/>
        <v>10</v>
      </c>
      <c r="D23" s="34">
        <f t="shared" si="7"/>
        <v>10</v>
      </c>
      <c r="E23" s="23" t="str">
        <f>C7</f>
        <v>Leonardi Lorenzo</v>
      </c>
      <c r="F23" s="24"/>
      <c r="G23" s="23" t="str">
        <f>C$8</f>
        <v>F%</v>
      </c>
      <c r="H23" s="36"/>
      <c r="I23" s="37"/>
      <c r="J23" s="38"/>
      <c r="K23" s="38"/>
      <c r="L23" s="36"/>
      <c r="M23" s="36"/>
      <c r="N23" s="38"/>
      <c r="O23" s="38"/>
      <c r="P23" s="39"/>
      <c r="Q23" s="39"/>
      <c r="R23" s="40">
        <f t="shared" si="8"/>
        <v>0</v>
      </c>
      <c r="S23" s="41">
        <f t="shared" si="9"/>
        <v>0</v>
      </c>
      <c r="T23" s="40">
        <f t="shared" si="10"/>
        <v>0</v>
      </c>
      <c r="U23" s="41">
        <f t="shared" si="11"/>
        <v>0</v>
      </c>
      <c r="V23" s="14">
        <f t="shared" si="12"/>
        <v>0</v>
      </c>
      <c r="W23" s="1">
        <f t="shared" si="13"/>
      </c>
      <c r="X23" s="1">
        <f t="shared" si="14"/>
      </c>
    </row>
    <row r="24" spans="3:24" ht="18" customHeight="1">
      <c r="C24" s="1">
        <f t="shared" si="6"/>
        <v>11</v>
      </c>
      <c r="D24" s="34">
        <f t="shared" si="7"/>
        <v>11</v>
      </c>
      <c r="E24" s="23" t="str">
        <f>C$9</f>
        <v>F6</v>
      </c>
      <c r="F24" s="24"/>
      <c r="G24" s="23" t="str">
        <f>C$8</f>
        <v>F%</v>
      </c>
      <c r="H24" s="36"/>
      <c r="I24" s="37"/>
      <c r="J24" s="38"/>
      <c r="K24" s="38"/>
      <c r="L24" s="36"/>
      <c r="M24" s="36"/>
      <c r="N24" s="38"/>
      <c r="O24" s="38"/>
      <c r="P24" s="39"/>
      <c r="Q24" s="39"/>
      <c r="R24" s="40">
        <f t="shared" si="8"/>
        <v>0</v>
      </c>
      <c r="S24" s="41">
        <f t="shared" si="9"/>
        <v>0</v>
      </c>
      <c r="T24" s="40">
        <f t="shared" si="10"/>
        <v>0</v>
      </c>
      <c r="U24" s="41">
        <f t="shared" si="11"/>
        <v>0</v>
      </c>
      <c r="V24" s="14">
        <f t="shared" si="12"/>
        <v>0</v>
      </c>
      <c r="W24" s="1">
        <f t="shared" si="13"/>
      </c>
      <c r="X24" s="1">
        <f t="shared" si="14"/>
      </c>
    </row>
    <row r="25" spans="3:24" ht="18" customHeight="1">
      <c r="C25" s="1">
        <f t="shared" si="6"/>
        <v>12</v>
      </c>
      <c r="D25" s="34">
        <f t="shared" si="7"/>
        <v>12</v>
      </c>
      <c r="E25" s="23" t="str">
        <f>C$9</f>
        <v>F6</v>
      </c>
      <c r="F25" s="23"/>
      <c r="G25" s="23" t="str">
        <f>D4</f>
        <v>Cavallaro Salvatore</v>
      </c>
      <c r="H25" s="36"/>
      <c r="I25" s="37"/>
      <c r="J25" s="38"/>
      <c r="K25" s="38"/>
      <c r="L25" s="36"/>
      <c r="M25" s="36"/>
      <c r="N25" s="38"/>
      <c r="O25" s="38"/>
      <c r="P25" s="39"/>
      <c r="Q25" s="39"/>
      <c r="R25" s="40">
        <f t="shared" si="8"/>
        <v>0</v>
      </c>
      <c r="S25" s="41">
        <f t="shared" si="9"/>
        <v>0</v>
      </c>
      <c r="T25" s="40">
        <f t="shared" si="10"/>
        <v>0</v>
      </c>
      <c r="U25" s="41">
        <f t="shared" si="11"/>
        <v>0</v>
      </c>
      <c r="V25" s="14">
        <f t="shared" si="12"/>
        <v>0</v>
      </c>
      <c r="W25" s="1">
        <f t="shared" si="13"/>
      </c>
      <c r="X25" s="1">
        <f t="shared" si="14"/>
      </c>
    </row>
    <row r="26" spans="2:24" ht="18" customHeight="1">
      <c r="B26" s="5"/>
      <c r="C26" s="1">
        <f t="shared" si="6"/>
        <v>13</v>
      </c>
      <c r="D26" s="34">
        <f t="shared" si="7"/>
        <v>13</v>
      </c>
      <c r="E26" s="23" t="str">
        <f>C$9</f>
        <v>F6</v>
      </c>
      <c r="F26" s="23"/>
      <c r="G26" s="23" t="str">
        <f>D5</f>
        <v>Russo Michele</v>
      </c>
      <c r="H26" s="36"/>
      <c r="I26" s="37"/>
      <c r="J26" s="38"/>
      <c r="K26" s="38"/>
      <c r="L26" s="36"/>
      <c r="M26" s="36"/>
      <c r="N26" s="38"/>
      <c r="O26" s="38"/>
      <c r="P26" s="39"/>
      <c r="Q26" s="39"/>
      <c r="R26" s="40">
        <f t="shared" si="8"/>
        <v>0</v>
      </c>
      <c r="S26" s="41">
        <f t="shared" si="9"/>
        <v>0</v>
      </c>
      <c r="T26" s="40">
        <f t="shared" si="10"/>
        <v>0</v>
      </c>
      <c r="U26" s="41">
        <f t="shared" si="11"/>
        <v>0</v>
      </c>
      <c r="V26" s="14">
        <f t="shared" si="12"/>
        <v>0</v>
      </c>
      <c r="W26" s="1">
        <f t="shared" si="13"/>
      </c>
      <c r="X26" s="1">
        <f t="shared" si="14"/>
      </c>
    </row>
    <row r="27" spans="2:24" ht="18" customHeight="1">
      <c r="B27" s="5"/>
      <c r="C27" s="1">
        <f t="shared" si="6"/>
        <v>14</v>
      </c>
      <c r="D27" s="34">
        <f t="shared" si="7"/>
        <v>14</v>
      </c>
      <c r="E27" s="23" t="str">
        <f>C$9</f>
        <v>F6</v>
      </c>
      <c r="F27" s="23"/>
      <c r="G27" s="23" t="str">
        <f>D6</f>
        <v>Leonardi Alfio</v>
      </c>
      <c r="H27" s="36"/>
      <c r="I27" s="37"/>
      <c r="J27" s="38"/>
      <c r="K27" s="38"/>
      <c r="L27" s="36"/>
      <c r="M27" s="36"/>
      <c r="N27" s="38"/>
      <c r="O27" s="38"/>
      <c r="P27" s="39"/>
      <c r="Q27" s="39"/>
      <c r="R27" s="40">
        <f t="shared" si="8"/>
        <v>0</v>
      </c>
      <c r="S27" s="41">
        <f t="shared" si="9"/>
        <v>0</v>
      </c>
      <c r="T27" s="40">
        <f t="shared" si="10"/>
        <v>0</v>
      </c>
      <c r="U27" s="41">
        <f t="shared" si="11"/>
        <v>0</v>
      </c>
      <c r="V27" s="14">
        <f t="shared" si="12"/>
        <v>0</v>
      </c>
      <c r="W27" s="1">
        <f t="shared" si="13"/>
      </c>
      <c r="X27" s="1">
        <f t="shared" si="14"/>
      </c>
    </row>
    <row r="28" spans="3:24" ht="18" customHeight="1">
      <c r="C28" s="1">
        <f t="shared" si="6"/>
        <v>15</v>
      </c>
      <c r="D28" s="34">
        <f t="shared" si="7"/>
        <v>15</v>
      </c>
      <c r="E28" s="23" t="str">
        <f>C$9</f>
        <v>F6</v>
      </c>
      <c r="F28" s="24"/>
      <c r="G28" s="23" t="str">
        <f>D7</f>
        <v>Leonardi Lorenzo</v>
      </c>
      <c r="H28" s="36"/>
      <c r="I28" s="37"/>
      <c r="J28" s="38"/>
      <c r="K28" s="38"/>
      <c r="L28" s="36"/>
      <c r="M28" s="36"/>
      <c r="N28" s="38"/>
      <c r="O28" s="38"/>
      <c r="P28" s="39"/>
      <c r="Q28" s="39"/>
      <c r="R28" s="40">
        <f t="shared" si="8"/>
        <v>0</v>
      </c>
      <c r="S28" s="41">
        <f t="shared" si="9"/>
        <v>0</v>
      </c>
      <c r="T28" s="40">
        <f t="shared" si="10"/>
        <v>0</v>
      </c>
      <c r="U28" s="41">
        <f t="shared" si="11"/>
        <v>0</v>
      </c>
      <c r="V28" s="14">
        <f t="shared" si="12"/>
        <v>0</v>
      </c>
      <c r="W28" s="1">
        <f t="shared" si="13"/>
      </c>
      <c r="X28" s="1">
        <f t="shared" si="14"/>
      </c>
    </row>
    <row r="29" spans="4:13" ht="12.75">
      <c r="D29" s="42"/>
      <c r="E29" s="43"/>
      <c r="F29" s="44"/>
      <c r="G29" s="43"/>
      <c r="H29" s="45"/>
      <c r="I29" s="44"/>
      <c r="J29" s="45"/>
      <c r="K29" s="45"/>
      <c r="L29" s="45"/>
      <c r="M29" s="45"/>
    </row>
    <row r="30" spans="1:4" ht="15">
      <c r="A30" s="5"/>
      <c r="C30" s="46"/>
      <c r="D30" s="47"/>
    </row>
    <row r="31" spans="1:20" ht="16.5">
      <c r="A31" s="5"/>
      <c r="C31" s="46">
        <v>1</v>
      </c>
      <c r="D31" s="50"/>
      <c r="E31" s="51"/>
      <c r="F31" s="49"/>
      <c r="G31" s="48"/>
      <c r="H31" s="48"/>
      <c r="I31" s="49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16.5">
      <c r="A32" s="5"/>
      <c r="C32" s="46">
        <f>1+C31</f>
        <v>2</v>
      </c>
      <c r="D32" s="50"/>
      <c r="E32" s="51"/>
      <c r="F32" s="49"/>
      <c r="G32" s="48"/>
      <c r="H32" s="48"/>
      <c r="I32" s="49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16.5">
      <c r="A33" s="5"/>
      <c r="C33" s="46">
        <f>1+C32</f>
        <v>3</v>
      </c>
      <c r="D33" s="50"/>
      <c r="E33" s="51"/>
      <c r="F33" s="49"/>
      <c r="G33" s="48"/>
      <c r="H33" s="48"/>
      <c r="I33" s="49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16.5">
      <c r="A34" s="5"/>
      <c r="C34" s="46">
        <f>1+C33</f>
        <v>4</v>
      </c>
      <c r="D34" s="50"/>
      <c r="E34" s="51"/>
      <c r="F34" s="49"/>
      <c r="G34" s="48"/>
      <c r="H34" s="48"/>
      <c r="I34" s="49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ht="16.5">
      <c r="A35" s="5"/>
      <c r="C35" s="46">
        <f>1+C34</f>
        <v>5</v>
      </c>
      <c r="D35" s="52"/>
      <c r="E35" s="51"/>
      <c r="F35" s="49"/>
      <c r="G35" s="48"/>
      <c r="H35" s="48"/>
      <c r="I35" s="49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16.5">
      <c r="A36" s="5"/>
      <c r="C36" s="46">
        <f>1+C35</f>
        <v>6</v>
      </c>
      <c r="D36" s="50"/>
      <c r="E36" s="51"/>
      <c r="F36" s="49"/>
      <c r="G36" s="48"/>
      <c r="H36" s="48"/>
      <c r="I36" s="49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</sheetData>
  <printOptions/>
  <pageMargins left="0.75" right="0.75" top="0.15" bottom="0.43" header="0.14" footer="0.35"/>
  <pageSetup fitToHeight="1" fitToWidth="1" orientation="landscape" paperSize="9" scale="92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torant61</dc:creator>
  <cp:keywords/>
  <dc:description/>
  <cp:lastModifiedBy>torant61</cp:lastModifiedBy>
  <cp:lastPrinted>2016-01-03T07:55:46Z</cp:lastPrinted>
  <dcterms:created xsi:type="dcterms:W3CDTF">2016-01-03T07:41:53Z</dcterms:created>
  <dcterms:modified xsi:type="dcterms:W3CDTF">2018-03-29T22:26:56Z</dcterms:modified>
  <cp:category/>
  <cp:version/>
  <cp:contentType/>
  <cp:contentStatus/>
</cp:coreProperties>
</file>